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8380" windowHeight="12660"/>
  </bookViews>
  <sheets>
    <sheet name="Cambio variable" sheetId="2" r:id="rId1"/>
  </sheets>
  <calcPr calcId="145621"/>
</workbook>
</file>

<file path=xl/calcChain.xml><?xml version="1.0" encoding="utf-8"?>
<calcChain xmlns="http://schemas.openxmlformats.org/spreadsheetml/2006/main">
  <c r="H16" i="2" l="1"/>
  <c r="H10" i="2"/>
  <c r="D16" i="2"/>
  <c r="D10" i="2"/>
  <c r="H19" i="2"/>
  <c r="H13" i="2"/>
  <c r="H18" i="2"/>
  <c r="H17" i="2"/>
  <c r="H15" i="2"/>
  <c r="H14" i="2"/>
  <c r="H12" i="2"/>
  <c r="H11" i="2"/>
  <c r="H9" i="2"/>
  <c r="H8" i="2"/>
  <c r="D19" i="2"/>
  <c r="D18" i="2"/>
  <c r="D17" i="2"/>
  <c r="D15" i="2"/>
  <c r="D14" i="2"/>
  <c r="D13" i="2"/>
  <c r="D12" i="2"/>
  <c r="D11" i="2"/>
  <c r="C4" i="2"/>
  <c r="H33" i="2" s="1"/>
  <c r="D9" i="2"/>
  <c r="D8" i="2"/>
  <c r="H20" i="2" l="1"/>
  <c r="D20" i="2"/>
  <c r="D23" i="2"/>
  <c r="D28" i="2"/>
  <c r="D33" i="2"/>
  <c r="H22" i="2"/>
  <c r="H26" i="2"/>
  <c r="H31" i="2"/>
  <c r="D26" i="2"/>
  <c r="D31" i="2"/>
  <c r="D30" i="2"/>
  <c r="H24" i="2"/>
  <c r="H29" i="2"/>
  <c r="H27" i="2"/>
  <c r="D22" i="2"/>
  <c r="D25" i="2"/>
  <c r="D27" i="2"/>
  <c r="D29" i="2"/>
  <c r="D32" i="2"/>
  <c r="D24" i="2"/>
  <c r="H23" i="2"/>
  <c r="H25" i="2"/>
  <c r="H28" i="2"/>
  <c r="H30" i="2"/>
  <c r="H32" i="2"/>
  <c r="D34" i="2" l="1"/>
  <c r="H34" i="2"/>
  <c r="C5" i="2" l="1"/>
  <c r="K3" i="2" s="1"/>
  <c r="K6" i="2" l="1"/>
  <c r="K5" i="2"/>
  <c r="S3" i="2"/>
  <c r="Q3" i="2"/>
  <c r="O3" i="2"/>
  <c r="M3" i="2"/>
  <c r="T3" i="2"/>
  <c r="R3" i="2"/>
  <c r="P3" i="2"/>
  <c r="N3" i="2"/>
  <c r="L3" i="2"/>
  <c r="N6" i="2" l="1"/>
  <c r="N5" i="2"/>
  <c r="R6" i="2"/>
  <c r="R5" i="2"/>
  <c r="M6" i="2"/>
  <c r="M5" i="2"/>
  <c r="Q6" i="2"/>
  <c r="Q5" i="2"/>
  <c r="L6" i="2"/>
  <c r="L5" i="2"/>
  <c r="P6" i="2"/>
  <c r="P5" i="2"/>
  <c r="T6" i="2"/>
  <c r="T5" i="2"/>
  <c r="O6" i="2"/>
  <c r="O5" i="2"/>
  <c r="S6" i="2"/>
  <c r="S5" i="2"/>
</calcChain>
</file>

<file path=xl/sharedStrings.xml><?xml version="1.0" encoding="utf-8"?>
<sst xmlns="http://schemas.openxmlformats.org/spreadsheetml/2006/main" count="71" uniqueCount="28">
  <si>
    <t>Salario final (100% consecución)</t>
  </si>
  <si>
    <t>Porcentaje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</si>
  <si>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</si>
  <si>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</si>
  <si>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</si>
  <si>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</si>
  <si>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</si>
  <si>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</si>
  <si>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</si>
  <si>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</si>
  <si>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</si>
  <si>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</si>
  <si>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</si>
  <si>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</si>
  <si>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Variable</t>
  </si>
  <si>
    <t>TOTAL</t>
  </si>
  <si>
    <t>Salario</t>
  </si>
  <si>
    <t>Salario fin.</t>
  </si>
  <si>
    <t>14 MENSUALIDADES (CON PAGAS EXTRAS)</t>
  </si>
  <si>
    <t>12 MENSUALIDADES (SIN PAGAS EXTRAS)</t>
  </si>
  <si>
    <t>Sin adelanto variable comercial 70%</t>
  </si>
  <si>
    <t>Con adelanto variable comercial 70%</t>
  </si>
  <si>
    <t>Todas las cantidades en bruto</t>
  </si>
  <si>
    <t>En IRPF o Seguridad Social no hay ningún cambio, en cualquiera de las opciones</t>
  </si>
  <si>
    <t>En esta tabla puedes ver como queda tu salario con distintos porcentajes de variable</t>
  </si>
  <si>
    <t xml:space="preserve">Salario fijo anual </t>
  </si>
  <si>
    <t>Porcentaje variable</t>
  </si>
  <si>
    <t>Retribución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</si>
</sst>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0" xfId="0" applyFont="1" applyFill="1" applyProtection="1">
      <protection hidden="1"/>
    </xf>
    <xf numFmtId="164" fontId="2" fillId="2" borderId="0" xfId="0" applyNumberFormat="1" applyFont="1" applyFill="1" applyProtection="1">
      <protection locked="0"/>
    </xf>
    <xf numFmtId="164" fontId="1" fillId="3" borderId="0" xfId="0" applyNumberFormat="1" applyFont="1" applyFill="1" applyProtection="1">
      <protection hidden="1"/>
    </xf>
    <xf numFmtId="164" fontId="1" fillId="3" borderId="1" xfId="0" applyNumberFormat="1" applyFont="1" applyFill="1" applyBorder="1" applyProtection="1">
      <protection hidden="1"/>
    </xf>
    <xf numFmtId="164" fontId="1" fillId="3" borderId="2" xfId="0" applyNumberFormat="1" applyFont="1" applyFill="1" applyBorder="1" applyProtection="1">
      <protection hidden="1"/>
    </xf>
    <xf numFmtId="164" fontId="1" fillId="3" borderId="3" xfId="0" applyNumberFormat="1" applyFont="1" applyFill="1" applyBorder="1" applyProtection="1">
      <protection hidden="1"/>
    </xf>
    <xf numFmtId="10" fontId="2" fillId="2" borderId="0" xfId="0" applyNumberFormat="1" applyFont="1" applyFill="1" applyProtection="1">
      <protection locked="0"/>
    </xf>
    <xf numFmtId="10" fontId="1" fillId="3" borderId="0" xfId="0" applyNumberFormat="1" applyFont="1" applyFill="1" applyProtection="1">
      <protection hidden="1"/>
    </xf>
    <xf numFmtId="10" fontId="1" fillId="3" borderId="4" xfId="0" applyNumberFormat="1" applyFont="1" applyFill="1" applyBorder="1" applyProtection="1">
      <protection hidden="1"/>
    </xf>
    <xf numFmtId="10" fontId="1" fillId="3" borderId="0" xfId="0" applyNumberFormat="1" applyFont="1" applyFill="1" applyBorder="1" applyProtection="1">
      <protection hidden="1"/>
    </xf>
    <xf numFmtId="10" fontId="1" fillId="3" borderId="5" xfId="0" applyNumberFormat="1" applyFont="1" applyFill="1" applyBorder="1" applyProtection="1">
      <protection hidden="1"/>
    </xf>
    <xf numFmtId="164" fontId="1" fillId="3" borderId="4" xfId="0" applyNumberFormat="1" applyFont="1" applyFill="1" applyBorder="1" applyProtection="1">
      <protection hidden="1"/>
    </xf>
    <xf numFmtId="164" fontId="1" fillId="3" borderId="0" xfId="0" applyNumberFormat="1" applyFont="1" applyFill="1" applyBorder="1" applyProtection="1">
      <protection hidden="1"/>
    </xf>
    <xf numFmtId="164" fontId="1" fillId="3" borderId="5" xfId="0" applyNumberFormat="1" applyFont="1" applyFill="1" applyBorder="1" applyProtection="1">
      <protection hidden="1"/>
    </xf>
    <xf numFmtId="0" fontId="1" fillId="3" borderId="7" xfId="0" applyFont="1" applyFill="1" applyBorder="1" applyProtection="1">
      <protection hidden="1"/>
    </xf>
    <xf numFmtId="164" fontId="1" fillId="3" borderId="9" xfId="0" applyNumberFormat="1" applyFont="1" applyFill="1" applyBorder="1" applyProtection="1">
      <protection hidden="1"/>
    </xf>
    <xf numFmtId="164" fontId="1" fillId="3" borderId="8" xfId="0" applyNumberFormat="1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1" fillId="3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164" fontId="2" fillId="3" borderId="8" xfId="0" applyNumberFormat="1" applyFont="1" applyFill="1" applyBorder="1" applyProtection="1">
      <protection hidden="1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tabSelected="1" zoomScaleNormal="100" workbookViewId="0">
      <selection activeCell="K3" activeCellId="4" sqref="D8:D20 D22:D34 H8:H20 H22:H34 K3:T6"/>
    </sheetView>
  </sheetViews>
  <sheetFormatPr baseColWidth="10" defaultColWidth="5.7109375" defaultRowHeight="12.75" x14ac:dyDescent="0.2"/>
  <cols>
    <col min="1" max="1" width="5.7109375" style="1"/>
    <col min="2" max="2" width="34.5703125" style="1" customWidth="1"/>
    <col min="3" max="3" width="11.140625" style="1" bestFit="1" customWidth="1"/>
    <col min="4" max="4" width="10.28515625" style="1" bestFit="1" customWidth="1"/>
    <col min="5" max="5" width="5.7109375" style="1"/>
    <col min="6" max="6" width="35.85546875" style="1" bestFit="1" customWidth="1"/>
    <col min="7" max="7" width="11.140625" style="1" bestFit="1" customWidth="1"/>
    <col min="8" max="8" width="10.28515625" style="1" bestFit="1" customWidth="1"/>
    <col min="9" max="9" width="10.5703125" style="1" bestFit="1" customWidth="1"/>
    <col min="10" max="20" width="10.28515625" style="1" bestFit="1" customWidth="1"/>
    <col min="21" max="16384" width="5.7109375" style="1"/>
  </cols>
  <sheetData>
    <row r="2" spans="2:20" x14ac:dyDescent="0.2">
      <c r="B2" s="1" t="s">
        <v>25</v>
      </c>
      <c r="C2" s="2">
        <v>30000</v>
      </c>
      <c r="E2" s="3"/>
      <c r="F2" s="3"/>
      <c r="G2" s="3"/>
      <c r="H2" s="3"/>
      <c r="J2" s="1" t="s">
        <v>24</v>
      </c>
    </row>
    <row r="3" spans="2:20" x14ac:dyDescent="0.2">
      <c r="B3" s="1" t="s">
        <v>26</v>
      </c>
      <c r="C3" s="7">
        <v>0.4</v>
      </c>
      <c r="E3" s="8"/>
      <c r="F3" s="8"/>
      <c r="G3" s="8"/>
      <c r="H3" s="8"/>
      <c r="J3" s="4" t="s">
        <v>16</v>
      </c>
      <c r="K3" s="5">
        <f t="shared" ref="K3:T3" si="0">$C$5/(1+K4)</f>
        <v>36521.739130434784</v>
      </c>
      <c r="L3" s="5">
        <f t="shared" si="0"/>
        <v>35000</v>
      </c>
      <c r="M3" s="5">
        <f t="shared" si="0"/>
        <v>33600</v>
      </c>
      <c r="N3" s="5">
        <f t="shared" si="0"/>
        <v>32307.692307692305</v>
      </c>
      <c r="O3" s="5">
        <f t="shared" si="0"/>
        <v>31111.111111111109</v>
      </c>
      <c r="P3" s="5">
        <f t="shared" si="0"/>
        <v>30000.000000000004</v>
      </c>
      <c r="Q3" s="5">
        <f t="shared" si="0"/>
        <v>28965.517241379312</v>
      </c>
      <c r="R3" s="5">
        <f t="shared" si="0"/>
        <v>28000</v>
      </c>
      <c r="S3" s="5">
        <f t="shared" si="0"/>
        <v>27096.774193548386</v>
      </c>
      <c r="T3" s="6">
        <f t="shared" si="0"/>
        <v>26250</v>
      </c>
    </row>
    <row r="4" spans="2:20" x14ac:dyDescent="0.2">
      <c r="B4" s="1" t="s">
        <v>27</v>
      </c>
      <c r="C4" s="3">
        <f>C2*C3</f>
        <v>12000</v>
      </c>
      <c r="E4" s="3"/>
      <c r="F4" s="3"/>
      <c r="G4" s="3"/>
      <c r="H4" s="3"/>
      <c r="J4" s="9" t="s">
        <v>1</v>
      </c>
      <c r="K4" s="10">
        <v>0.15</v>
      </c>
      <c r="L4" s="10">
        <v>0.2</v>
      </c>
      <c r="M4" s="10">
        <v>0.25</v>
      </c>
      <c r="N4" s="10">
        <v>0.3</v>
      </c>
      <c r="O4" s="10">
        <v>0.35</v>
      </c>
      <c r="P4" s="10">
        <v>0.4</v>
      </c>
      <c r="Q4" s="10">
        <v>0.45</v>
      </c>
      <c r="R4" s="10">
        <v>0.5</v>
      </c>
      <c r="S4" s="10">
        <v>0.55000000000000004</v>
      </c>
      <c r="T4" s="11">
        <v>0.6</v>
      </c>
    </row>
    <row r="5" spans="2:20" x14ac:dyDescent="0.2">
      <c r="B5" s="15" t="s">
        <v>0</v>
      </c>
      <c r="C5" s="24">
        <f>C2*C3+C2</f>
        <v>42000</v>
      </c>
      <c r="J5" s="12" t="s">
        <v>14</v>
      </c>
      <c r="K5" s="13">
        <f>K3*K4</f>
        <v>5478.260869565217</v>
      </c>
      <c r="L5" s="13">
        <f t="shared" ref="L5:T5" si="1">L3*L4</f>
        <v>7000</v>
      </c>
      <c r="M5" s="13">
        <f t="shared" si="1"/>
        <v>8400</v>
      </c>
      <c r="N5" s="13">
        <f t="shared" si="1"/>
        <v>9692.3076923076915</v>
      </c>
      <c r="O5" s="13">
        <f t="shared" si="1"/>
        <v>10888.888888888887</v>
      </c>
      <c r="P5" s="13">
        <f t="shared" si="1"/>
        <v>12000.000000000002</v>
      </c>
      <c r="Q5" s="13">
        <f t="shared" si="1"/>
        <v>13034.48275862069</v>
      </c>
      <c r="R5" s="13">
        <f t="shared" si="1"/>
        <v>14000</v>
      </c>
      <c r="S5" s="13">
        <f t="shared" si="1"/>
        <v>14903.225806451614</v>
      </c>
      <c r="T5" s="14">
        <f t="shared" si="1"/>
        <v>15750</v>
      </c>
    </row>
    <row r="6" spans="2:20" x14ac:dyDescent="0.2">
      <c r="D6" s="3"/>
      <c r="G6" s="3"/>
      <c r="H6" s="3"/>
      <c r="I6" s="3"/>
      <c r="J6" s="15" t="s">
        <v>17</v>
      </c>
      <c r="K6" s="16">
        <f>K3*K4+K3</f>
        <v>42000</v>
      </c>
      <c r="L6" s="16">
        <f t="shared" ref="L6:T6" si="2">L3*L4+L3</f>
        <v>42000</v>
      </c>
      <c r="M6" s="16">
        <f t="shared" si="2"/>
        <v>42000</v>
      </c>
      <c r="N6" s="16">
        <f t="shared" si="2"/>
        <v>42000</v>
      </c>
      <c r="O6" s="16">
        <f t="shared" si="2"/>
        <v>42000</v>
      </c>
      <c r="P6" s="16">
        <f t="shared" si="2"/>
        <v>42000.000000000007</v>
      </c>
      <c r="Q6" s="16">
        <f t="shared" si="2"/>
        <v>42000</v>
      </c>
      <c r="R6" s="16">
        <f t="shared" si="2"/>
        <v>42000</v>
      </c>
      <c r="S6" s="16">
        <f t="shared" si="2"/>
        <v>42000</v>
      </c>
      <c r="T6" s="17">
        <f t="shared" si="2"/>
        <v>42000</v>
      </c>
    </row>
    <row r="7" spans="2:20" x14ac:dyDescent="0.2">
      <c r="D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20" x14ac:dyDescent="0.2">
      <c r="B8" s="18" t="s">
        <v>19</v>
      </c>
      <c r="C8" s="19" t="s">
        <v>2</v>
      </c>
      <c r="D8" s="6">
        <f>$C$2/12</f>
        <v>2500</v>
      </c>
      <c r="E8" s="3"/>
      <c r="F8" s="18" t="s">
        <v>18</v>
      </c>
      <c r="G8" s="19" t="s">
        <v>2</v>
      </c>
      <c r="H8" s="6">
        <f>$C$2/14</f>
        <v>2142.8571428571427</v>
      </c>
    </row>
    <row r="9" spans="2:20" x14ac:dyDescent="0.2">
      <c r="B9" s="20" t="s">
        <v>20</v>
      </c>
      <c r="C9" s="21" t="s">
        <v>3</v>
      </c>
      <c r="D9" s="14">
        <f>$C$2/12</f>
        <v>2500</v>
      </c>
      <c r="F9" s="20" t="s">
        <v>20</v>
      </c>
      <c r="G9" s="21" t="s">
        <v>3</v>
      </c>
      <c r="H9" s="14">
        <f>$C$2/14</f>
        <v>2142.8571428571427</v>
      </c>
    </row>
    <row r="10" spans="2:20" x14ac:dyDescent="0.2">
      <c r="B10" s="20"/>
      <c r="C10" s="21" t="s">
        <v>4</v>
      </c>
      <c r="D10" s="14">
        <f>$C$2/12+$C$2*$C$3/2</f>
        <v>8500</v>
      </c>
      <c r="F10" s="20"/>
      <c r="G10" s="21" t="s">
        <v>4</v>
      </c>
      <c r="H10" s="14">
        <f>$C$2/14+$C$2*$C$3/2</f>
        <v>8142.8571428571431</v>
      </c>
    </row>
    <row r="11" spans="2:20" x14ac:dyDescent="0.2">
      <c r="B11" s="20"/>
      <c r="C11" s="21" t="s">
        <v>5</v>
      </c>
      <c r="D11" s="14">
        <f>$C$2/12</f>
        <v>2500</v>
      </c>
      <c r="F11" s="20"/>
      <c r="G11" s="21" t="s">
        <v>5</v>
      </c>
      <c r="H11" s="14">
        <f>$C$2/14</f>
        <v>2142.8571428571427</v>
      </c>
    </row>
    <row r="12" spans="2:20" x14ac:dyDescent="0.2">
      <c r="B12" s="20"/>
      <c r="C12" s="21" t="s">
        <v>6</v>
      </c>
      <c r="D12" s="14">
        <f>$C$2/12</f>
        <v>2500</v>
      </c>
      <c r="F12" s="20"/>
      <c r="G12" s="21" t="s">
        <v>6</v>
      </c>
      <c r="H12" s="14">
        <f>$C$2/14</f>
        <v>2142.8571428571427</v>
      </c>
    </row>
    <row r="13" spans="2:20" x14ac:dyDescent="0.2">
      <c r="B13" s="20"/>
      <c r="C13" s="21" t="s">
        <v>7</v>
      </c>
      <c r="D13" s="14">
        <f>$C$2/12</f>
        <v>2500</v>
      </c>
      <c r="F13" s="20"/>
      <c r="G13" s="21" t="s">
        <v>7</v>
      </c>
      <c r="H13" s="14">
        <f>$C$2/14*2</f>
        <v>4285.7142857142853</v>
      </c>
    </row>
    <row r="14" spans="2:20" x14ac:dyDescent="0.2">
      <c r="B14" s="20"/>
      <c r="C14" s="21" t="s">
        <v>8</v>
      </c>
      <c r="D14" s="14">
        <f>$C$2/12</f>
        <v>2500</v>
      </c>
      <c r="F14" s="20"/>
      <c r="G14" s="21" t="s">
        <v>8</v>
      </c>
      <c r="H14" s="14">
        <f>$C$2/14</f>
        <v>2142.8571428571427</v>
      </c>
    </row>
    <row r="15" spans="2:20" x14ac:dyDescent="0.2">
      <c r="B15" s="20"/>
      <c r="C15" s="21" t="s">
        <v>9</v>
      </c>
      <c r="D15" s="14">
        <f>$C$2/12</f>
        <v>2500</v>
      </c>
      <c r="F15" s="20"/>
      <c r="G15" s="21" t="s">
        <v>9</v>
      </c>
      <c r="H15" s="14">
        <f>$C$2/14</f>
        <v>2142.8571428571427</v>
      </c>
    </row>
    <row r="16" spans="2:20" x14ac:dyDescent="0.2">
      <c r="B16" s="20"/>
      <c r="C16" s="21" t="s">
        <v>10</v>
      </c>
      <c r="D16" s="14">
        <f>$C$2/12+$C$2*$C$3/2</f>
        <v>8500</v>
      </c>
      <c r="F16" s="20"/>
      <c r="G16" s="21" t="s">
        <v>10</v>
      </c>
      <c r="H16" s="14">
        <f>$C$2/14+$C$2*$C$3/2</f>
        <v>8142.8571428571431</v>
      </c>
    </row>
    <row r="17" spans="2:8" x14ac:dyDescent="0.2">
      <c r="B17" s="20"/>
      <c r="C17" s="21" t="s">
        <v>13</v>
      </c>
      <c r="D17" s="14">
        <f>$C$2/12</f>
        <v>2500</v>
      </c>
      <c r="F17" s="20"/>
      <c r="G17" s="21" t="s">
        <v>13</v>
      </c>
      <c r="H17" s="14">
        <f>$C$2/14</f>
        <v>2142.8571428571427</v>
      </c>
    </row>
    <row r="18" spans="2:8" x14ac:dyDescent="0.2">
      <c r="B18" s="20"/>
      <c r="C18" s="21" t="s">
        <v>11</v>
      </c>
      <c r="D18" s="14">
        <f>$C$2/12</f>
        <v>2500</v>
      </c>
      <c r="F18" s="20"/>
      <c r="G18" s="21" t="s">
        <v>11</v>
      </c>
      <c r="H18" s="14">
        <f>$C$2/14</f>
        <v>2142.8571428571427</v>
      </c>
    </row>
    <row r="19" spans="2:8" x14ac:dyDescent="0.2">
      <c r="B19" s="20"/>
      <c r="C19" s="21" t="s">
        <v>12</v>
      </c>
      <c r="D19" s="14">
        <f>$C$2/12</f>
        <v>2500</v>
      </c>
      <c r="F19" s="20"/>
      <c r="G19" s="21" t="s">
        <v>12</v>
      </c>
      <c r="H19" s="14">
        <f>$C$2/14*2</f>
        <v>4285.7142857142853</v>
      </c>
    </row>
    <row r="20" spans="2:8" x14ac:dyDescent="0.2">
      <c r="B20" s="22"/>
      <c r="C20" s="23" t="s">
        <v>15</v>
      </c>
      <c r="D20" s="24">
        <f>SUM(D8:D19)</f>
        <v>42000</v>
      </c>
      <c r="F20" s="22"/>
      <c r="G20" s="23" t="s">
        <v>15</v>
      </c>
      <c r="H20" s="24">
        <f>SUM(H8:H19)</f>
        <v>42000</v>
      </c>
    </row>
    <row r="22" spans="2:8" x14ac:dyDescent="0.2">
      <c r="B22" s="18" t="s">
        <v>19</v>
      </c>
      <c r="C22" s="19" t="s">
        <v>2</v>
      </c>
      <c r="D22" s="6">
        <f>$C$2/12+($C$4/12)*70%</f>
        <v>3200</v>
      </c>
      <c r="F22" s="18" t="s">
        <v>18</v>
      </c>
      <c r="G22" s="19" t="s">
        <v>2</v>
      </c>
      <c r="H22" s="6">
        <f>$C$2/14+($C$4/12)*70%</f>
        <v>2842.8571428571427</v>
      </c>
    </row>
    <row r="23" spans="2:8" x14ac:dyDescent="0.2">
      <c r="B23" s="20" t="s">
        <v>21</v>
      </c>
      <c r="C23" s="21" t="s">
        <v>3</v>
      </c>
      <c r="D23" s="14">
        <f>$C$2/12+($C$4/12)*70%</f>
        <v>3200</v>
      </c>
      <c r="F23" s="20" t="s">
        <v>21</v>
      </c>
      <c r="G23" s="21" t="s">
        <v>3</v>
      </c>
      <c r="H23" s="14">
        <f>$C$2/14+($C$4/12)*70%</f>
        <v>2842.8571428571427</v>
      </c>
    </row>
    <row r="24" spans="2:8" x14ac:dyDescent="0.2">
      <c r="B24" s="20"/>
      <c r="C24" s="21" t="s">
        <v>4</v>
      </c>
      <c r="D24" s="14">
        <f>$C$2/12+($C$4/12)*70%+($C$4*30%/6*3)</f>
        <v>5000</v>
      </c>
      <c r="F24" s="20"/>
      <c r="G24" s="21" t="s">
        <v>4</v>
      </c>
      <c r="H24" s="14">
        <f>$C$2/14+($C$4/12)*70%+($C$4*30%/6*3)</f>
        <v>4642.8571428571431</v>
      </c>
    </row>
    <row r="25" spans="2:8" x14ac:dyDescent="0.2">
      <c r="B25" s="20"/>
      <c r="C25" s="21" t="s">
        <v>5</v>
      </c>
      <c r="D25" s="14">
        <f>$C$2/12+($C$4/12)*70%</f>
        <v>3200</v>
      </c>
      <c r="F25" s="20"/>
      <c r="G25" s="21" t="s">
        <v>5</v>
      </c>
      <c r="H25" s="14">
        <f>$C$2/14+($C$4/12)*70%</f>
        <v>2842.8571428571427</v>
      </c>
    </row>
    <row r="26" spans="2:8" x14ac:dyDescent="0.2">
      <c r="B26" s="20"/>
      <c r="C26" s="21" t="s">
        <v>6</v>
      </c>
      <c r="D26" s="14">
        <f>$C$2/12+($C$4/12)*70%</f>
        <v>3200</v>
      </c>
      <c r="F26" s="20"/>
      <c r="G26" s="21" t="s">
        <v>6</v>
      </c>
      <c r="H26" s="14">
        <f>$C$2/14+($C$4/12)*70%</f>
        <v>2842.8571428571427</v>
      </c>
    </row>
    <row r="27" spans="2:8" x14ac:dyDescent="0.2">
      <c r="B27" s="20"/>
      <c r="C27" s="21" t="s">
        <v>7</v>
      </c>
      <c r="D27" s="14">
        <f>$C$2/12+($C$4/12)*70%</f>
        <v>3200</v>
      </c>
      <c r="F27" s="20"/>
      <c r="G27" s="21" t="s">
        <v>7</v>
      </c>
      <c r="H27" s="14">
        <f>$C$2/14*2+($C$4/12)*70%</f>
        <v>4985.7142857142853</v>
      </c>
    </row>
    <row r="28" spans="2:8" x14ac:dyDescent="0.2">
      <c r="B28" s="20"/>
      <c r="C28" s="21" t="s">
        <v>8</v>
      </c>
      <c r="D28" s="14">
        <f>$C$2/12+($C$4/12)*70%</f>
        <v>3200</v>
      </c>
      <c r="F28" s="20"/>
      <c r="G28" s="21" t="s">
        <v>8</v>
      </c>
      <c r="H28" s="14">
        <f>$C$2/14+($C$4/12)*70%</f>
        <v>2842.8571428571427</v>
      </c>
    </row>
    <row r="29" spans="2:8" x14ac:dyDescent="0.2">
      <c r="B29" s="20"/>
      <c r="C29" s="21" t="s">
        <v>9</v>
      </c>
      <c r="D29" s="14">
        <f>$C$2/12+($C$4/12)*70%</f>
        <v>3200</v>
      </c>
      <c r="F29" s="20"/>
      <c r="G29" s="21" t="s">
        <v>9</v>
      </c>
      <c r="H29" s="14">
        <f>$C$2/14+($C$4/12)*70%</f>
        <v>2842.8571428571427</v>
      </c>
    </row>
    <row r="30" spans="2:8" x14ac:dyDescent="0.2">
      <c r="B30" s="20"/>
      <c r="C30" s="21" t="s">
        <v>10</v>
      </c>
      <c r="D30" s="14">
        <f>$C$2/12+($C$4/12)*70%+($C$4*30%/6*3)</f>
        <v>5000</v>
      </c>
      <c r="F30" s="20"/>
      <c r="G30" s="21" t="s">
        <v>10</v>
      </c>
      <c r="H30" s="14">
        <f>$C$2/14+($C$4/12)*70%+($C$4*30%/6*3)</f>
        <v>4642.8571428571431</v>
      </c>
    </row>
    <row r="31" spans="2:8" x14ac:dyDescent="0.2">
      <c r="B31" s="20"/>
      <c r="C31" s="21" t="s">
        <v>13</v>
      </c>
      <c r="D31" s="14">
        <f>$C$2/12+($C$4/12)*70%</f>
        <v>3200</v>
      </c>
      <c r="F31" s="20"/>
      <c r="G31" s="21" t="s">
        <v>13</v>
      </c>
      <c r="H31" s="14">
        <f>$C$2/14+($C$4/12)*70%</f>
        <v>2842.8571428571427</v>
      </c>
    </row>
    <row r="32" spans="2:8" x14ac:dyDescent="0.2">
      <c r="B32" s="20"/>
      <c r="C32" s="21" t="s">
        <v>11</v>
      </c>
      <c r="D32" s="14">
        <f>$C$2/12+($C$4/12)*70%</f>
        <v>3200</v>
      </c>
      <c r="F32" s="20"/>
      <c r="G32" s="21" t="s">
        <v>11</v>
      </c>
      <c r="H32" s="14">
        <f>$C$2/14+($C$4/12)*70%</f>
        <v>2842.8571428571427</v>
      </c>
    </row>
    <row r="33" spans="2:8" x14ac:dyDescent="0.2">
      <c r="B33" s="20"/>
      <c r="C33" s="21" t="s">
        <v>12</v>
      </c>
      <c r="D33" s="14">
        <f>$C$2/12+($C$4/12)*70%</f>
        <v>3200</v>
      </c>
      <c r="F33" s="20"/>
      <c r="G33" s="21" t="s">
        <v>12</v>
      </c>
      <c r="H33" s="14">
        <f>$C$2/14*2+($C$4/12)*70%</f>
        <v>4985.7142857142853</v>
      </c>
    </row>
    <row r="34" spans="2:8" x14ac:dyDescent="0.2">
      <c r="B34" s="22"/>
      <c r="C34" s="23" t="s">
        <v>15</v>
      </c>
      <c r="D34" s="24">
        <f>SUM(D22:D33)</f>
        <v>42000</v>
      </c>
      <c r="F34" s="22"/>
      <c r="G34" s="23" t="s">
        <v>15</v>
      </c>
      <c r="H34" s="24">
        <f>SUM(H22:H33)</f>
        <v>42000</v>
      </c>
    </row>
    <row r="37" spans="2:8" x14ac:dyDescent="0.2">
      <c r="B37" s="1" t="s">
        <v>22</v>
      </c>
    </row>
    <row r="38" spans="2:8" x14ac:dyDescent="0.2">
      <c r="B38" s="1" t="s">
        <v>23</v>
      </c>
    </row>
  </sheetData>
  <sheetProtection password="C099" sheet="1" objects="1" scenarios="1"/>
  <conditionalFormatting sqref="K4:T4">
    <cfRule type="cellIs" dxfId="4" priority="5" operator="equal">
      <formula>$C$3</formula>
    </cfRule>
  </conditionalFormatting>
  <conditionalFormatting sqref="K4:O4">
    <cfRule type="cellIs" dxfId="3" priority="4" operator="equal">
      <formula>$C$3</formula>
    </cfRule>
  </conditionalFormatting>
  <conditionalFormatting sqref="Q4:T4">
    <cfRule type="cellIs" dxfId="2" priority="3" operator="equal">
      <formula>$C$3</formula>
    </cfRule>
  </conditionalFormatting>
  <conditionalFormatting sqref="K3:T3">
    <cfRule type="cellIs" dxfId="1" priority="2" operator="equal">
      <formula>$C$2</formula>
    </cfRule>
  </conditionalFormatting>
  <conditionalFormatting sqref="K5:T5">
    <cfRule type="cellIs" dxfId="0" priority="1" operator="equal">
      <formula>$C$4</formula>
    </cfRule>
  </conditionalFormatting>
  <pageMargins left="0.7" right="0.7" top="0.75" bottom="0.75" header="0.3" footer="0.3"/>
  <pageSetup paperSize="9" orientation="portrait" r:id="rId1"/>
  <ignoredErrors>
    <ignoredError sqref="D49 D17:D19 D11:D15 D10 D16 D20:D34 H10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variable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</dc:creator>
  <cp:lastModifiedBy>SERRANO BRAZALES, ERNESTO</cp:lastModifiedBy>
  <dcterms:created xsi:type="dcterms:W3CDTF">2020-02-18T13:31:18Z</dcterms:created>
  <dcterms:modified xsi:type="dcterms:W3CDTF">2020-02-20T19:16:52Z</dcterms:modified>
</cp:coreProperties>
</file>